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44C8B3C0-C4E5-488C-892A-C42A158DEB62}" xr6:coauthVersionLast="45" xr6:coauthVersionMax="45" xr10:uidLastSave="{00000000-0000-0000-0000-000000000000}"/>
  <bookViews>
    <workbookView xWindow="-120" yWindow="-120" windowWidth="20730" windowHeight="11160" firstSheet="1" activeTab="1" xr2:uid="{7CCD7E2D-4B0C-4C6A-BB6E-1D4E616C8C6E}"/>
  </bookViews>
  <sheets>
    <sheet name="By Club" sheetId="1" state="hidden" r:id="rId1"/>
    <sheet name="Car Spec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11" i="3"/>
  <c r="O6" i="3"/>
  <c r="O9" i="3"/>
  <c r="O2" i="3"/>
  <c r="O3" i="3"/>
  <c r="O7" i="3"/>
  <c r="O14" i="3"/>
  <c r="O10" i="3"/>
  <c r="O12" i="3"/>
  <c r="O8" i="3"/>
  <c r="I4" i="3"/>
  <c r="I11" i="3"/>
  <c r="I6" i="3"/>
  <c r="I9" i="3"/>
  <c r="I2" i="3"/>
  <c r="I3" i="3"/>
  <c r="I7" i="3"/>
  <c r="I5" i="3"/>
  <c r="I14" i="3"/>
  <c r="I10" i="3"/>
  <c r="I12" i="3"/>
  <c r="I8" i="3"/>
  <c r="G4" i="3"/>
  <c r="G11" i="3"/>
  <c r="G6" i="3"/>
  <c r="G9" i="3"/>
  <c r="G2" i="3"/>
  <c r="G3" i="3"/>
  <c r="G7" i="3"/>
  <c r="G5" i="3"/>
  <c r="G14" i="3"/>
  <c r="G10" i="3"/>
  <c r="G12" i="3"/>
  <c r="G8" i="3"/>
  <c r="G13" i="3"/>
  <c r="O5" i="3"/>
  <c r="O13" i="3"/>
  <c r="J13" i="3"/>
  <c r="I13" i="3" s="1"/>
  <c r="O22" i="1"/>
  <c r="N22" i="1"/>
  <c r="L22" i="1"/>
  <c r="K22" i="1"/>
  <c r="J22" i="1"/>
  <c r="I22" i="1"/>
  <c r="H22" i="1"/>
  <c r="O14" i="1"/>
  <c r="N14" i="1"/>
  <c r="M14" i="1"/>
  <c r="L14" i="1"/>
  <c r="K14" i="1"/>
  <c r="J14" i="1"/>
  <c r="I14" i="1"/>
  <c r="O12" i="1"/>
  <c r="N12" i="1"/>
  <c r="M12" i="1"/>
  <c r="L12" i="1"/>
  <c r="K12" i="1"/>
  <c r="J12" i="1"/>
  <c r="I12" i="1"/>
  <c r="O17" i="1" l="1"/>
  <c r="N17" i="1"/>
  <c r="M17" i="1"/>
  <c r="L17" i="1"/>
  <c r="K17" i="1"/>
  <c r="J17" i="1"/>
  <c r="I17" i="1"/>
  <c r="B17" i="1" l="1"/>
  <c r="B14" i="1"/>
  <c r="B12" i="1"/>
  <c r="F15" i="1"/>
  <c r="F14" i="1" s="1"/>
  <c r="E15" i="1"/>
  <c r="E14" i="1" s="1"/>
  <c r="D15" i="1"/>
  <c r="D14" i="1" s="1"/>
  <c r="C15" i="1"/>
  <c r="C12" i="1" s="1"/>
  <c r="H14" i="1"/>
  <c r="D17" i="1" l="1"/>
  <c r="E17" i="1"/>
  <c r="F17" i="1"/>
  <c r="C17" i="1"/>
  <c r="H17" i="1"/>
  <c r="D12" i="1"/>
  <c r="E12" i="1"/>
  <c r="H12" i="1"/>
  <c r="F12" i="1"/>
  <c r="C14" i="1"/>
</calcChain>
</file>

<file path=xl/sharedStrings.xml><?xml version="1.0" encoding="utf-8"?>
<sst xmlns="http://schemas.openxmlformats.org/spreadsheetml/2006/main" count="267" uniqueCount="86">
  <si>
    <t>Guide</t>
  </si>
  <si>
    <t>Tires-Ft</t>
  </si>
  <si>
    <t>Tires-Rr</t>
  </si>
  <si>
    <t>Weight Distribution</t>
  </si>
  <si>
    <t>Magnetic Downforce</t>
  </si>
  <si>
    <t>F30</t>
  </si>
  <si>
    <t>Stock</t>
  </si>
  <si>
    <t>Crown</t>
  </si>
  <si>
    <t>Offset</t>
  </si>
  <si>
    <t>Ft Wheels</t>
  </si>
  <si>
    <t>Height</t>
  </si>
  <si>
    <t>ft</t>
  </si>
  <si>
    <t>rr</t>
  </si>
  <si>
    <t>Opel</t>
  </si>
  <si>
    <t>Old Spice</t>
  </si>
  <si>
    <t>ProMarkt</t>
  </si>
  <si>
    <t>Red Gloss</t>
  </si>
  <si>
    <t>Wood</t>
  </si>
  <si>
    <t>Jagermeister</t>
  </si>
  <si>
    <t>Alfa</t>
  </si>
  <si>
    <t>Factory</t>
  </si>
  <si>
    <t>Mercedes</t>
  </si>
  <si>
    <t>Karcher</t>
  </si>
  <si>
    <t>Ft wheel width</t>
  </si>
  <si>
    <t>Rear wheel width</t>
  </si>
  <si>
    <t>ft %</t>
  </si>
  <si>
    <t>rr%</t>
  </si>
  <si>
    <t>Zero Grip 17"</t>
  </si>
  <si>
    <t>Zero Grip 19"</t>
  </si>
  <si>
    <t>Wheel RPM@12v</t>
  </si>
  <si>
    <t>total weight</t>
  </si>
  <si>
    <t>Total Effective Weight</t>
  </si>
  <si>
    <t>Make</t>
  </si>
  <si>
    <t>Sponsor</t>
  </si>
  <si>
    <t>Martini</t>
  </si>
  <si>
    <t>Aluminum</t>
  </si>
  <si>
    <t xml:space="preserve">Alfa </t>
  </si>
  <si>
    <t>Hutchinson</t>
  </si>
  <si>
    <t>Bosch</t>
  </si>
  <si>
    <t>N22</t>
  </si>
  <si>
    <t>RTL</t>
  </si>
  <si>
    <t>Mark L.</t>
  </si>
  <si>
    <t>Russell M.</t>
  </si>
  <si>
    <t>David C.</t>
  </si>
  <si>
    <t>Marty M.</t>
  </si>
  <si>
    <t>Ary B.</t>
  </si>
  <si>
    <t>Brian H.</t>
  </si>
  <si>
    <t>Marc T.</t>
  </si>
  <si>
    <t>Alejandro</t>
  </si>
  <si>
    <t xml:space="preserve">John B. </t>
  </si>
  <si>
    <t>Randy A.</t>
  </si>
  <si>
    <t>P3, 20x12</t>
  </si>
  <si>
    <t>John D.</t>
  </si>
  <si>
    <t>Russell C.</t>
  </si>
  <si>
    <t>Paul Z.</t>
  </si>
  <si>
    <t>Ken S.</t>
  </si>
  <si>
    <t>Geoff R.</t>
  </si>
  <si>
    <t>Pinion</t>
  </si>
  <si>
    <t>??</t>
  </si>
  <si>
    <t>Gear Ratio</t>
  </si>
  <si>
    <t>Austin Slot Car Club</t>
  </si>
  <si>
    <t>Houston Scale Auto Racing</t>
  </si>
  <si>
    <t>HSARC</t>
  </si>
  <si>
    <t xml:space="preserve">Old Spice </t>
  </si>
  <si>
    <t>Name</t>
  </si>
  <si>
    <t>Club</t>
  </si>
  <si>
    <t>Car</t>
  </si>
  <si>
    <t>Livery</t>
  </si>
  <si>
    <t>Wheel RPM</t>
  </si>
  <si>
    <t>Total Weight</t>
  </si>
  <si>
    <t>Ft Weight</t>
  </si>
  <si>
    <t>Rr Weight</t>
  </si>
  <si>
    <t>Ft %</t>
  </si>
  <si>
    <t>Rr %</t>
  </si>
  <si>
    <t xml:space="preserve">Magnetic </t>
  </si>
  <si>
    <t>Wheels-Ft</t>
  </si>
  <si>
    <t>Track-Ft</t>
  </si>
  <si>
    <t>Track-Rr</t>
  </si>
  <si>
    <t xml:space="preserve">Ken S. </t>
  </si>
  <si>
    <t>Alenjandro G.</t>
  </si>
  <si>
    <t>ASCC</t>
  </si>
  <si>
    <t>John B.</t>
  </si>
  <si>
    <t xml:space="preserve">Race 1 </t>
  </si>
  <si>
    <t>Points</t>
  </si>
  <si>
    <t>Laps</t>
  </si>
  <si>
    <t>Fast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</si>
</sst>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0" fontId="0" fillId="3" borderId="0" xfId="2" applyNumberFormat="1" applyFont="1" applyFill="1"/>
    <xf numFmtId="0" fontId="0" fillId="3" borderId="0" xfId="0" applyFill="1" applyAlignment="1">
      <alignment horizontal="center"/>
    </xf>
    <xf numFmtId="164" fontId="5" fillId="0" borderId="0" xfId="1" applyNumberFormat="1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5" fillId="4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0" fontId="0" fillId="4" borderId="0" xfId="2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164" fontId="3" fillId="0" borderId="0" xfId="1" applyNumberFormat="1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2D98-74D1-47AB-9333-3B2A66FED5CC}">
  <sheetPr>
    <pageSetUpPr fitToPage="1"/>
  </sheetPr>
  <dimension ref="A1:Q27"/>
  <sheetViews>
    <sheetView workbookViewId="0">
      <pane xSplit="1" ySplit="4" topLeftCell="B9" activePane="bottomRight" state="frozen"/>
      <selection pane="topRight" activeCell="B1" sqref="B1"/>
      <selection pane="bottomLeft" activeCell="A4" sqref="A4"/>
      <selection pane="bottomRight" activeCell="P2" sqref="P1:Q1048576"/>
    </sheetView>
  </sheetViews>
  <sheetFormatPr defaultRowHeight="15" x14ac:dyDescent="0.25"/>
  <cols>
    <col min="1" max="1" width="20.85546875" bestFit="1" customWidth="1"/>
    <col min="2" max="6" width="12.42578125" style="2" customWidth="1"/>
    <col min="7" max="7" width="3.7109375" customWidth="1"/>
    <col min="8" max="8" width="12.42578125" style="2" customWidth="1"/>
    <col min="9" max="14" width="12.42578125" style="2" bestFit="1" customWidth="1"/>
    <col min="15" max="15" width="12.42578125" style="2" customWidth="1"/>
    <col min="16" max="17" width="0" style="2" hidden="1" customWidth="1"/>
  </cols>
  <sheetData>
    <row r="1" spans="1:17" x14ac:dyDescent="0.25">
      <c r="B1" s="39" t="s">
        <v>61</v>
      </c>
      <c r="C1" s="39"/>
      <c r="D1" s="39"/>
      <c r="E1" s="39"/>
      <c r="F1" s="39"/>
      <c r="H1" s="39" t="s">
        <v>60</v>
      </c>
      <c r="I1" s="39"/>
      <c r="J1" s="39"/>
      <c r="K1" s="39"/>
      <c r="L1" s="39"/>
      <c r="M1" s="39"/>
      <c r="N1" s="39"/>
      <c r="O1" s="39"/>
      <c r="P1" s="39"/>
      <c r="Q1" s="39"/>
    </row>
    <row r="2" spans="1:17" s="16" customFormat="1" x14ac:dyDescent="0.25">
      <c r="B2" s="17" t="s">
        <v>56</v>
      </c>
      <c r="C2" s="17" t="s">
        <v>54</v>
      </c>
      <c r="D2" s="17" t="s">
        <v>52</v>
      </c>
      <c r="E2" s="17" t="s">
        <v>55</v>
      </c>
      <c r="F2" s="17" t="s">
        <v>53</v>
      </c>
      <c r="H2" s="17" t="s">
        <v>48</v>
      </c>
      <c r="I2" s="17" t="s">
        <v>41</v>
      </c>
      <c r="J2" s="17" t="s">
        <v>42</v>
      </c>
      <c r="K2" s="17" t="s">
        <v>43</v>
      </c>
      <c r="L2" s="17" t="s">
        <v>44</v>
      </c>
      <c r="M2" s="17" t="s">
        <v>45</v>
      </c>
      <c r="N2" s="17" t="s">
        <v>50</v>
      </c>
      <c r="O2" s="17" t="s">
        <v>49</v>
      </c>
      <c r="P2" s="17" t="s">
        <v>46</v>
      </c>
      <c r="Q2" s="17" t="s">
        <v>47</v>
      </c>
    </row>
    <row r="3" spans="1:17" x14ac:dyDescent="0.25">
      <c r="A3" t="s">
        <v>32</v>
      </c>
      <c r="B3" s="2" t="s">
        <v>13</v>
      </c>
      <c r="C3" s="2" t="s">
        <v>13</v>
      </c>
      <c r="D3" s="2" t="s">
        <v>19</v>
      </c>
      <c r="E3" s="2" t="s">
        <v>19</v>
      </c>
      <c r="F3" s="2" t="s">
        <v>21</v>
      </c>
      <c r="H3" s="2" t="s">
        <v>13</v>
      </c>
      <c r="I3" s="2" t="s">
        <v>13</v>
      </c>
      <c r="J3" s="2" t="s">
        <v>36</v>
      </c>
      <c r="K3" s="2" t="s">
        <v>13</v>
      </c>
      <c r="L3" s="2" t="s">
        <v>19</v>
      </c>
      <c r="M3" s="2" t="s">
        <v>19</v>
      </c>
      <c r="N3" s="2" t="s">
        <v>21</v>
      </c>
      <c r="O3" s="2" t="s">
        <v>13</v>
      </c>
    </row>
    <row r="4" spans="1:17" x14ac:dyDescent="0.25">
      <c r="A4" t="s">
        <v>33</v>
      </c>
      <c r="B4" s="2" t="s">
        <v>14</v>
      </c>
      <c r="C4" s="2" t="s">
        <v>16</v>
      </c>
      <c r="D4" s="2" t="s">
        <v>18</v>
      </c>
      <c r="E4" s="2" t="s">
        <v>20</v>
      </c>
      <c r="F4" s="2" t="s">
        <v>22</v>
      </c>
      <c r="H4" s="2" t="s">
        <v>15</v>
      </c>
      <c r="I4" s="2" t="s">
        <v>14</v>
      </c>
      <c r="J4" s="2" t="s">
        <v>34</v>
      </c>
      <c r="K4" s="2" t="s">
        <v>37</v>
      </c>
      <c r="L4" s="2" t="s">
        <v>38</v>
      </c>
      <c r="M4" s="2" t="s">
        <v>40</v>
      </c>
      <c r="N4" s="2" t="s">
        <v>22</v>
      </c>
      <c r="O4" s="2" t="s">
        <v>13</v>
      </c>
    </row>
    <row r="6" spans="1:17" x14ac:dyDescent="0.25">
      <c r="A6" t="s">
        <v>1</v>
      </c>
      <c r="B6" s="2" t="s">
        <v>27</v>
      </c>
      <c r="C6" s="2" t="s">
        <v>28</v>
      </c>
      <c r="D6" s="2" t="s">
        <v>28</v>
      </c>
      <c r="E6" s="2" t="s">
        <v>6</v>
      </c>
      <c r="F6" s="2" t="s">
        <v>27</v>
      </c>
      <c r="H6" s="2" t="s">
        <v>27</v>
      </c>
      <c r="I6" s="2" t="s">
        <v>27</v>
      </c>
      <c r="J6" s="2" t="s">
        <v>28</v>
      </c>
      <c r="K6" s="2" t="s">
        <v>27</v>
      </c>
      <c r="L6" s="2" t="s">
        <v>28</v>
      </c>
      <c r="M6" s="2" t="s">
        <v>28</v>
      </c>
      <c r="N6" s="2" t="s">
        <v>28</v>
      </c>
      <c r="O6" s="2" t="s">
        <v>28</v>
      </c>
    </row>
    <row r="7" spans="1:17" x14ac:dyDescent="0.25">
      <c r="A7" t="s">
        <v>2</v>
      </c>
      <c r="B7" s="2" t="s">
        <v>5</v>
      </c>
      <c r="C7" s="2" t="s">
        <v>5</v>
      </c>
      <c r="D7" s="2" t="s">
        <v>51</v>
      </c>
      <c r="E7" s="2" t="s">
        <v>5</v>
      </c>
      <c r="F7" s="2" t="s">
        <v>5</v>
      </c>
      <c r="H7" s="2" t="s">
        <v>5</v>
      </c>
      <c r="I7" s="2" t="s">
        <v>5</v>
      </c>
      <c r="J7" s="2" t="s">
        <v>5</v>
      </c>
      <c r="K7" s="2" t="s">
        <v>5</v>
      </c>
      <c r="L7" s="2" t="s">
        <v>39</v>
      </c>
      <c r="M7" s="2" t="s">
        <v>39</v>
      </c>
      <c r="N7" s="2" t="s">
        <v>5</v>
      </c>
      <c r="O7" s="2" t="s">
        <v>5</v>
      </c>
    </row>
    <row r="9" spans="1:17" x14ac:dyDescent="0.25">
      <c r="A9" t="s">
        <v>29</v>
      </c>
      <c r="B9" s="3">
        <v>7029</v>
      </c>
      <c r="C9" s="5">
        <v>7600</v>
      </c>
      <c r="D9" s="5">
        <v>7400</v>
      </c>
      <c r="E9" s="5">
        <v>6846</v>
      </c>
      <c r="F9" s="5">
        <v>7500</v>
      </c>
      <c r="H9" s="5">
        <v>8210</v>
      </c>
      <c r="I9" s="5">
        <v>7630</v>
      </c>
      <c r="J9" s="5">
        <v>7530</v>
      </c>
      <c r="K9" s="5">
        <v>8485</v>
      </c>
      <c r="L9" s="5">
        <v>7700</v>
      </c>
      <c r="M9" s="5">
        <v>7165</v>
      </c>
      <c r="N9" s="5">
        <v>6233</v>
      </c>
      <c r="O9" s="5">
        <v>7600</v>
      </c>
    </row>
    <row r="10" spans="1:17" x14ac:dyDescent="0.25">
      <c r="A10" t="s">
        <v>3</v>
      </c>
    </row>
    <row r="11" spans="1:17" s="12" customFormat="1" ht="12" x14ac:dyDescent="0.2">
      <c r="A11" s="11" t="s">
        <v>11</v>
      </c>
      <c r="B11" s="15">
        <v>23.7</v>
      </c>
      <c r="C11" s="15">
        <v>31.4</v>
      </c>
      <c r="D11" s="15">
        <v>33.1</v>
      </c>
      <c r="E11" s="15">
        <v>32.799999999999997</v>
      </c>
      <c r="F11" s="15">
        <v>24.8</v>
      </c>
      <c r="H11" s="18">
        <v>44.5</v>
      </c>
      <c r="I11" s="18">
        <v>46.8</v>
      </c>
      <c r="J11" s="18">
        <v>38.1</v>
      </c>
      <c r="K11" s="18">
        <v>43</v>
      </c>
      <c r="L11" s="18">
        <v>39.1</v>
      </c>
      <c r="M11" s="18">
        <v>43.1</v>
      </c>
      <c r="N11" s="18">
        <v>42.5</v>
      </c>
      <c r="O11" s="18">
        <v>43</v>
      </c>
      <c r="P11" s="15"/>
      <c r="Q11" s="15"/>
    </row>
    <row r="12" spans="1:17" s="14" customFormat="1" x14ac:dyDescent="0.25">
      <c r="A12" s="13" t="s">
        <v>25</v>
      </c>
      <c r="B12" s="6">
        <f>SUM(B11/B15)</f>
        <v>0.35163204747774479</v>
      </c>
      <c r="C12" s="6">
        <f>SUM(C11/C15)</f>
        <v>0.44225352112676053</v>
      </c>
      <c r="D12" s="6">
        <f>SUM(D11/D15)</f>
        <v>0.41792929292929293</v>
      </c>
      <c r="E12" s="6">
        <f>SUM(E11/E15)</f>
        <v>0.43967828418230565</v>
      </c>
      <c r="F12" s="6">
        <f>SUM(F11/F15)</f>
        <v>0.33243967828418236</v>
      </c>
      <c r="H12" s="6">
        <f t="shared" ref="H12:O12" si="0">SUM(H11/H15)</f>
        <v>0.55764411027568928</v>
      </c>
      <c r="I12" s="6">
        <f t="shared" si="0"/>
        <v>0.64909847434119283</v>
      </c>
      <c r="J12" s="6">
        <f t="shared" si="0"/>
        <v>0.55217391304347829</v>
      </c>
      <c r="K12" s="6">
        <f t="shared" si="0"/>
        <v>0.57563587684069606</v>
      </c>
      <c r="L12" s="6">
        <f t="shared" si="0"/>
        <v>0.50451612903225806</v>
      </c>
      <c r="M12" s="6">
        <f t="shared" si="0"/>
        <v>0.55901426718547342</v>
      </c>
      <c r="N12" s="6">
        <f t="shared" si="0"/>
        <v>0.59607293127629735</v>
      </c>
      <c r="O12" s="6">
        <f t="shared" si="0"/>
        <v>0.56356487549148104</v>
      </c>
      <c r="P12" s="19"/>
      <c r="Q12" s="19"/>
    </row>
    <row r="13" spans="1:17" s="12" customFormat="1" ht="12" x14ac:dyDescent="0.2">
      <c r="A13" s="11" t="s">
        <v>12</v>
      </c>
      <c r="B13" s="15">
        <v>43.7</v>
      </c>
      <c r="C13" s="15">
        <v>39.6</v>
      </c>
      <c r="D13" s="15">
        <v>46.1</v>
      </c>
      <c r="E13" s="15">
        <v>41.8</v>
      </c>
      <c r="F13" s="15">
        <v>49.8</v>
      </c>
      <c r="H13" s="18">
        <v>35.299999999999997</v>
      </c>
      <c r="I13" s="18">
        <v>31.7</v>
      </c>
      <c r="J13" s="18">
        <v>30.9</v>
      </c>
      <c r="K13" s="18">
        <v>31.7</v>
      </c>
      <c r="L13" s="18">
        <v>38.4</v>
      </c>
      <c r="M13" s="18">
        <v>34</v>
      </c>
      <c r="N13" s="18">
        <v>28.8</v>
      </c>
      <c r="O13" s="18">
        <v>33.299999999999997</v>
      </c>
      <c r="P13" s="15"/>
      <c r="Q13" s="15"/>
    </row>
    <row r="14" spans="1:17" x14ac:dyDescent="0.25">
      <c r="A14" s="1" t="s">
        <v>26</v>
      </c>
      <c r="B14" s="6">
        <f>SUM(B13/B15)</f>
        <v>0.64836795252225521</v>
      </c>
      <c r="C14" s="6">
        <f>SUM(C13/C15)</f>
        <v>0.55774647887323947</v>
      </c>
      <c r="D14" s="6">
        <f>SUM(D13/D15)</f>
        <v>0.58207070707070707</v>
      </c>
      <c r="E14" s="6">
        <f>SUM(E13/E15)</f>
        <v>0.56032171581769441</v>
      </c>
      <c r="F14" s="6">
        <f>SUM(F13/F15)</f>
        <v>0.66756032171581769</v>
      </c>
      <c r="H14" s="6">
        <f t="shared" ref="H14:O14" si="1">SUM(H13/H15)</f>
        <v>0.44235588972431078</v>
      </c>
      <c r="I14" s="6">
        <f t="shared" si="1"/>
        <v>0.43966712898751736</v>
      </c>
      <c r="J14" s="6">
        <f t="shared" si="1"/>
        <v>0.44782608695652171</v>
      </c>
      <c r="K14" s="6">
        <f t="shared" si="1"/>
        <v>0.42436412315930383</v>
      </c>
      <c r="L14" s="6">
        <f t="shared" si="1"/>
        <v>0.49548387096774194</v>
      </c>
      <c r="M14" s="6">
        <f t="shared" si="1"/>
        <v>0.44098573281452663</v>
      </c>
      <c r="N14" s="6">
        <f t="shared" si="1"/>
        <v>0.40392706872370271</v>
      </c>
      <c r="O14" s="6">
        <f t="shared" si="1"/>
        <v>0.43643512450851896</v>
      </c>
    </row>
    <row r="15" spans="1:17" x14ac:dyDescent="0.25">
      <c r="A15" s="1" t="s">
        <v>30</v>
      </c>
      <c r="B15" s="7">
        <v>67.400000000000006</v>
      </c>
      <c r="C15" s="8">
        <f>SUM(C11+C13)</f>
        <v>71</v>
      </c>
      <c r="D15" s="8">
        <f>SUM(D11+D13)</f>
        <v>79.2</v>
      </c>
      <c r="E15" s="8">
        <f>SUM(E11+E13)</f>
        <v>74.599999999999994</v>
      </c>
      <c r="F15" s="8">
        <f>SUM(F11+F13)</f>
        <v>74.599999999999994</v>
      </c>
      <c r="G15" s="9"/>
      <c r="H15" s="8">
        <v>79.8</v>
      </c>
      <c r="I15" s="8">
        <v>72.099999999999994</v>
      </c>
      <c r="J15" s="8">
        <v>69</v>
      </c>
      <c r="K15" s="8">
        <v>74.7</v>
      </c>
      <c r="L15" s="8">
        <v>77.5</v>
      </c>
      <c r="M15" s="8">
        <v>77.099999999999994</v>
      </c>
      <c r="N15" s="8">
        <v>71.3</v>
      </c>
      <c r="O15" s="8">
        <v>76.3</v>
      </c>
    </row>
    <row r="16" spans="1:17" x14ac:dyDescent="0.25">
      <c r="A16" t="s">
        <v>4</v>
      </c>
      <c r="B16" s="2">
        <v>14</v>
      </c>
      <c r="C16" s="2">
        <v>8</v>
      </c>
      <c r="D16" s="2">
        <v>13</v>
      </c>
      <c r="E16" s="2">
        <v>13</v>
      </c>
      <c r="F16" s="2">
        <v>11</v>
      </c>
      <c r="H16" s="2">
        <v>15</v>
      </c>
      <c r="I16" s="2">
        <v>18</v>
      </c>
      <c r="J16" s="2">
        <v>19</v>
      </c>
      <c r="K16" s="2">
        <v>10</v>
      </c>
      <c r="L16" s="2">
        <v>21</v>
      </c>
      <c r="M16" s="2">
        <v>15</v>
      </c>
      <c r="N16" s="2">
        <v>9</v>
      </c>
      <c r="O16" s="2">
        <v>10</v>
      </c>
    </row>
    <row r="17" spans="1:15" x14ac:dyDescent="0.25">
      <c r="A17" t="s">
        <v>31</v>
      </c>
      <c r="B17" s="4">
        <f>SUM(B15:B16)</f>
        <v>81.400000000000006</v>
      </c>
      <c r="C17" s="4">
        <f t="shared" ref="C17:J17" si="2">SUM(C15:C16)</f>
        <v>79</v>
      </c>
      <c r="D17" s="4">
        <f t="shared" si="2"/>
        <v>92.2</v>
      </c>
      <c r="E17" s="4">
        <f t="shared" si="2"/>
        <v>87.6</v>
      </c>
      <c r="F17" s="4">
        <f t="shared" si="2"/>
        <v>85.6</v>
      </c>
      <c r="G17" s="2"/>
      <c r="H17" s="2">
        <f t="shared" si="2"/>
        <v>94.8</v>
      </c>
      <c r="I17" s="2">
        <f t="shared" si="2"/>
        <v>90.1</v>
      </c>
      <c r="J17" s="2">
        <f t="shared" si="2"/>
        <v>88</v>
      </c>
      <c r="K17" s="2">
        <f>SUM(K15:K16)</f>
        <v>84.7</v>
      </c>
      <c r="L17" s="2">
        <f>SUM(L15:L16)</f>
        <v>98.5</v>
      </c>
      <c r="M17" s="2">
        <f>SUM(M15:M16)</f>
        <v>92.1</v>
      </c>
      <c r="N17" s="2">
        <f>SUM(N15:N16)</f>
        <v>80.3</v>
      </c>
      <c r="O17" s="2">
        <f>SUM(O15:O16)</f>
        <v>86.3</v>
      </c>
    </row>
    <row r="18" spans="1:15" x14ac:dyDescent="0.25">
      <c r="A18" t="s">
        <v>10</v>
      </c>
      <c r="B18" s="2">
        <v>37.26</v>
      </c>
      <c r="C18" s="2">
        <v>36.89</v>
      </c>
      <c r="D18" s="2">
        <v>43.25</v>
      </c>
      <c r="E18" s="2">
        <v>43.36</v>
      </c>
      <c r="F18" s="2">
        <v>41.46</v>
      </c>
      <c r="H18" s="2">
        <v>37.340000000000003</v>
      </c>
      <c r="I18" s="2">
        <v>40.29</v>
      </c>
      <c r="J18" s="2">
        <v>42.72</v>
      </c>
      <c r="K18" s="2">
        <v>37.15</v>
      </c>
      <c r="L18" s="2">
        <v>42.86</v>
      </c>
      <c r="M18" s="2">
        <v>42.94</v>
      </c>
      <c r="N18" s="2">
        <v>41.75</v>
      </c>
      <c r="O18" s="2">
        <v>38.9</v>
      </c>
    </row>
    <row r="20" spans="1:15" x14ac:dyDescent="0.25">
      <c r="A20" t="s">
        <v>7</v>
      </c>
      <c r="B20" s="2" t="s">
        <v>8</v>
      </c>
      <c r="C20" s="2" t="s">
        <v>8</v>
      </c>
      <c r="D20" s="2" t="s">
        <v>8</v>
      </c>
      <c r="E20" s="2" t="s">
        <v>8</v>
      </c>
      <c r="F20" s="2" t="s">
        <v>8</v>
      </c>
      <c r="H20" s="2">
        <v>23</v>
      </c>
      <c r="I20" s="2">
        <v>25</v>
      </c>
      <c r="J20" s="2">
        <v>25</v>
      </c>
      <c r="K20" s="2">
        <v>24</v>
      </c>
      <c r="L20" s="2">
        <v>23</v>
      </c>
      <c r="M20" s="2" t="s">
        <v>8</v>
      </c>
      <c r="N20" s="2">
        <v>25</v>
      </c>
      <c r="O20" s="2">
        <v>25</v>
      </c>
    </row>
    <row r="21" spans="1:15" x14ac:dyDescent="0.25">
      <c r="A21" t="s">
        <v>57</v>
      </c>
      <c r="B21" s="2" t="s">
        <v>58</v>
      </c>
      <c r="C21" s="2" t="s">
        <v>58</v>
      </c>
      <c r="D21" s="2" t="s">
        <v>58</v>
      </c>
      <c r="E21" s="2" t="s">
        <v>58</v>
      </c>
      <c r="F21" s="2" t="s">
        <v>58</v>
      </c>
      <c r="H21" s="2">
        <v>9</v>
      </c>
      <c r="L21" s="2">
        <v>9</v>
      </c>
      <c r="N21" s="2">
        <v>9</v>
      </c>
    </row>
    <row r="22" spans="1:15" x14ac:dyDescent="0.25">
      <c r="A22" t="s">
        <v>59</v>
      </c>
      <c r="H22" s="10">
        <f>SUM(H20/H21)</f>
        <v>2.5555555555555554</v>
      </c>
      <c r="I22" s="10" t="e">
        <f t="shared" ref="I22:O22" si="3">SUM(I20/I21)</f>
        <v>#DIV/0!</v>
      </c>
      <c r="J22" s="10" t="e">
        <f t="shared" si="3"/>
        <v>#DIV/0!</v>
      </c>
      <c r="K22" s="10" t="e">
        <f t="shared" si="3"/>
        <v>#DIV/0!</v>
      </c>
      <c r="L22" s="10">
        <f t="shared" si="3"/>
        <v>2.5555555555555554</v>
      </c>
      <c r="M22" s="10"/>
      <c r="N22" s="10">
        <f t="shared" si="3"/>
        <v>2.7777777777777777</v>
      </c>
      <c r="O22" s="10" t="e">
        <f t="shared" si="3"/>
        <v>#DIV/0!</v>
      </c>
    </row>
    <row r="23" spans="1:15" x14ac:dyDescent="0.25">
      <c r="A23" t="s">
        <v>9</v>
      </c>
      <c r="B23" s="2" t="s">
        <v>6</v>
      </c>
      <c r="C23" s="2" t="s">
        <v>6</v>
      </c>
      <c r="D23" s="2" t="s">
        <v>6</v>
      </c>
      <c r="E23" s="2" t="s">
        <v>6</v>
      </c>
      <c r="F23" s="2" t="s">
        <v>6</v>
      </c>
      <c r="H23" s="2" t="s">
        <v>6</v>
      </c>
      <c r="I23" s="2" t="s">
        <v>35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35</v>
      </c>
      <c r="O23" s="2" t="s">
        <v>6</v>
      </c>
    </row>
    <row r="24" spans="1:15" x14ac:dyDescent="0.25">
      <c r="A24" t="s">
        <v>0</v>
      </c>
      <c r="B24" s="2" t="s">
        <v>6</v>
      </c>
      <c r="C24" s="2" t="s">
        <v>17</v>
      </c>
      <c r="D24" s="2" t="s">
        <v>17</v>
      </c>
      <c r="E24" s="2" t="s">
        <v>6</v>
      </c>
      <c r="F24" s="2" t="s">
        <v>17</v>
      </c>
      <c r="H24" s="2" t="s">
        <v>17</v>
      </c>
      <c r="I24" s="2" t="s">
        <v>17</v>
      </c>
      <c r="J24" s="2" t="s">
        <v>17</v>
      </c>
      <c r="K24" s="2" t="s">
        <v>17</v>
      </c>
      <c r="L24" s="2" t="s">
        <v>17</v>
      </c>
      <c r="M24" s="2" t="s">
        <v>17</v>
      </c>
      <c r="N24" s="2" t="s">
        <v>17</v>
      </c>
      <c r="O24" s="2" t="s">
        <v>17</v>
      </c>
    </row>
    <row r="26" spans="1:15" x14ac:dyDescent="0.25">
      <c r="A26" t="s">
        <v>23</v>
      </c>
      <c r="B26" s="10">
        <v>55.88</v>
      </c>
      <c r="C26" s="10">
        <v>56.06</v>
      </c>
      <c r="D26" s="10">
        <v>57.19</v>
      </c>
      <c r="E26" s="10">
        <v>55.35</v>
      </c>
      <c r="F26" s="10">
        <v>55.9</v>
      </c>
      <c r="H26" s="2">
        <v>56.85</v>
      </c>
      <c r="I26" s="10">
        <v>54.99</v>
      </c>
      <c r="J26" s="10">
        <v>58.81</v>
      </c>
      <c r="K26" s="10">
        <v>58.85</v>
      </c>
      <c r="L26" s="10">
        <v>56.93</v>
      </c>
      <c r="M26" s="10">
        <v>56.94</v>
      </c>
      <c r="N26" s="10">
        <v>56.39</v>
      </c>
      <c r="O26" s="10">
        <v>57.82</v>
      </c>
    </row>
    <row r="27" spans="1:15" x14ac:dyDescent="0.25">
      <c r="A27" t="s">
        <v>24</v>
      </c>
      <c r="B27" s="10">
        <v>58.9</v>
      </c>
      <c r="C27" s="10">
        <v>59.92</v>
      </c>
      <c r="D27" s="10">
        <v>58.31</v>
      </c>
      <c r="E27" s="10">
        <v>57.48</v>
      </c>
      <c r="F27" s="10">
        <v>59.2</v>
      </c>
      <c r="H27" s="2">
        <v>58.43</v>
      </c>
      <c r="I27" s="10">
        <v>57.23</v>
      </c>
      <c r="J27" s="10">
        <v>58.1</v>
      </c>
      <c r="K27" s="10">
        <v>57.16</v>
      </c>
      <c r="L27" s="10">
        <v>57.95</v>
      </c>
      <c r="M27" s="10">
        <v>59.47</v>
      </c>
      <c r="N27" s="10">
        <v>57.15</v>
      </c>
      <c r="O27" s="10">
        <v>58.08</v>
      </c>
    </row>
  </sheetData>
  <mergeCells count="2">
    <mergeCell ref="B1:F1"/>
    <mergeCell ref="H1:Q1"/>
  </mergeCells>
  <printOptions horizontalCentered="1" gridLines="1"/>
  <pageMargins left="0" right="0" top="0.75" bottom="0" header="0.3" footer="0.3"/>
  <pageSetup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13A6-5B4F-47B3-88A0-3B95105D4FEF}">
  <dimension ref="A1:Y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3.28515625" style="9" bestFit="1" customWidth="1"/>
    <col min="2" max="2" width="6.85546875" style="2" bestFit="1" customWidth="1"/>
    <col min="3" max="3" width="9.7109375" style="2" bestFit="1" customWidth="1"/>
    <col min="4" max="4" width="9.85546875" style="33" bestFit="1" customWidth="1"/>
    <col min="5" max="5" width="11.5703125" style="3" bestFit="1" customWidth="1"/>
    <col min="6" max="6" width="9.7109375" style="2" bestFit="1" customWidth="1"/>
    <col min="7" max="7" width="7.140625" bestFit="1" customWidth="1"/>
    <col min="8" max="8" width="9.85546875" style="2" bestFit="1" customWidth="1"/>
    <col min="9" max="9" width="7.140625" style="2" bestFit="1" customWidth="1"/>
    <col min="10" max="10" width="12.42578125" style="2" bestFit="1" customWidth="1"/>
    <col min="11" max="11" width="9.7109375" style="2" bestFit="1" customWidth="1"/>
    <col min="12" max="12" width="6.85546875" style="2" bestFit="1" customWidth="1"/>
    <col min="13" max="14" width="6.7109375" style="2" bestFit="1" customWidth="1"/>
    <col min="15" max="15" width="11.85546875" style="2" customWidth="1"/>
    <col min="16" max="16" width="14" style="2" customWidth="1"/>
    <col min="17" max="17" width="9.140625" style="2"/>
    <col min="18" max="18" width="11.42578125" style="2" customWidth="1"/>
    <col min="19" max="19" width="7.7109375" style="2" customWidth="1"/>
    <col min="20" max="21" width="9.7109375" style="2" customWidth="1"/>
    <col min="22" max="22" width="7" style="36" bestFit="1" customWidth="1"/>
    <col min="23" max="23" width="7" style="34" customWidth="1"/>
    <col min="24" max="24" width="8" style="34" bestFit="1" customWidth="1"/>
    <col min="25" max="25" width="6.5703125" bestFit="1" customWidth="1"/>
  </cols>
  <sheetData>
    <row r="1" spans="1:25" s="17" customFormat="1" x14ac:dyDescent="0.25">
      <c r="A1" s="17" t="s">
        <v>64</v>
      </c>
      <c r="B1" s="17" t="s">
        <v>65</v>
      </c>
      <c r="C1" s="21" t="s">
        <v>66</v>
      </c>
      <c r="D1" s="32" t="s">
        <v>67</v>
      </c>
      <c r="E1" s="25" t="s">
        <v>68</v>
      </c>
      <c r="F1" s="21" t="s">
        <v>70</v>
      </c>
      <c r="G1" s="21" t="s">
        <v>72</v>
      </c>
      <c r="H1" s="27" t="s">
        <v>71</v>
      </c>
      <c r="I1" s="27" t="s">
        <v>73</v>
      </c>
      <c r="J1" s="30" t="s">
        <v>69</v>
      </c>
      <c r="K1" s="17" t="s">
        <v>74</v>
      </c>
      <c r="L1" s="17" t="s">
        <v>10</v>
      </c>
      <c r="M1" s="21" t="s">
        <v>7</v>
      </c>
      <c r="N1" s="21" t="s">
        <v>57</v>
      </c>
      <c r="O1" s="21" t="s">
        <v>59</v>
      </c>
      <c r="P1" s="17" t="s">
        <v>1</v>
      </c>
      <c r="Q1" s="17" t="s">
        <v>2</v>
      </c>
      <c r="R1" s="21" t="s">
        <v>75</v>
      </c>
      <c r="S1" s="17" t="s">
        <v>0</v>
      </c>
      <c r="T1" s="21" t="s">
        <v>76</v>
      </c>
      <c r="U1" s="21" t="s">
        <v>77</v>
      </c>
      <c r="V1" s="20" t="s">
        <v>82</v>
      </c>
      <c r="W1" s="20" t="s">
        <v>84</v>
      </c>
      <c r="X1" s="20" t="s">
        <v>85</v>
      </c>
      <c r="Y1" s="17" t="s">
        <v>83</v>
      </c>
    </row>
    <row r="2" spans="1:25" x14ac:dyDescent="0.25">
      <c r="A2" s="9" t="s">
        <v>43</v>
      </c>
      <c r="B2" s="2" t="s">
        <v>80</v>
      </c>
      <c r="C2" s="24" t="s">
        <v>13</v>
      </c>
      <c r="D2" s="33" t="s">
        <v>37</v>
      </c>
      <c r="E2" s="38">
        <v>8485</v>
      </c>
      <c r="F2" s="22">
        <v>31.7</v>
      </c>
      <c r="G2" s="23">
        <f t="shared" ref="G2:G14" si="0">SUM(F2/J2)</f>
        <v>0.42436412315930383</v>
      </c>
      <c r="H2" s="28">
        <v>43</v>
      </c>
      <c r="I2" s="29">
        <f t="shared" ref="I2:I14" si="1">SUM(H2/J2)</f>
        <v>0.57563587684069606</v>
      </c>
      <c r="J2" s="31">
        <v>74.7</v>
      </c>
      <c r="K2" s="2">
        <v>10</v>
      </c>
      <c r="L2" s="2">
        <v>37.15</v>
      </c>
      <c r="M2" s="24">
        <v>24</v>
      </c>
      <c r="N2" s="24"/>
      <c r="O2" s="26" t="e">
        <f t="shared" ref="O2:O14" si="2">SUM(M2/N2)</f>
        <v>#DIV/0!</v>
      </c>
      <c r="P2" s="2" t="s">
        <v>27</v>
      </c>
      <c r="Q2" s="2" t="s">
        <v>5</v>
      </c>
      <c r="R2" s="24" t="s">
        <v>35</v>
      </c>
      <c r="S2" s="2" t="s">
        <v>17</v>
      </c>
      <c r="T2" s="24">
        <v>58.85</v>
      </c>
      <c r="U2" s="24">
        <v>57.16</v>
      </c>
      <c r="V2" s="35">
        <v>1</v>
      </c>
      <c r="W2">
        <v>209.38</v>
      </c>
      <c r="X2" s="37">
        <v>3.9710000000000001</v>
      </c>
      <c r="Y2" s="2">
        <v>20</v>
      </c>
    </row>
    <row r="3" spans="1:25" x14ac:dyDescent="0.25">
      <c r="A3" s="9" t="s">
        <v>42</v>
      </c>
      <c r="B3" s="2" t="s">
        <v>80</v>
      </c>
      <c r="C3" s="24" t="s">
        <v>19</v>
      </c>
      <c r="D3" s="33" t="s">
        <v>34</v>
      </c>
      <c r="E3" s="38">
        <v>7530</v>
      </c>
      <c r="F3" s="22">
        <v>30.9</v>
      </c>
      <c r="G3" s="23">
        <f t="shared" si="0"/>
        <v>0.44782608695652171</v>
      </c>
      <c r="H3" s="28">
        <v>38.1</v>
      </c>
      <c r="I3" s="29">
        <f t="shared" si="1"/>
        <v>0.55217391304347829</v>
      </c>
      <c r="J3" s="31">
        <v>69</v>
      </c>
      <c r="K3" s="2">
        <v>19</v>
      </c>
      <c r="L3" s="2">
        <v>42.72</v>
      </c>
      <c r="M3" s="24">
        <v>25</v>
      </c>
      <c r="N3" s="24"/>
      <c r="O3" s="26" t="e">
        <f t="shared" si="2"/>
        <v>#DIV/0!</v>
      </c>
      <c r="P3" s="2" t="s">
        <v>28</v>
      </c>
      <c r="Q3" s="2" t="s">
        <v>5</v>
      </c>
      <c r="R3" s="24" t="s">
        <v>35</v>
      </c>
      <c r="S3" s="2" t="s">
        <v>17</v>
      </c>
      <c r="T3" s="24">
        <v>58.81</v>
      </c>
      <c r="U3" s="26">
        <v>58.1</v>
      </c>
      <c r="V3" s="35">
        <v>2</v>
      </c>
      <c r="W3">
        <v>205.87</v>
      </c>
      <c r="X3">
        <v>3.976</v>
      </c>
      <c r="Y3" s="2">
        <v>19</v>
      </c>
    </row>
    <row r="4" spans="1:25" x14ac:dyDescent="0.25">
      <c r="A4" s="9" t="s">
        <v>81</v>
      </c>
      <c r="B4" s="2" t="s">
        <v>80</v>
      </c>
      <c r="C4" s="24" t="s">
        <v>13</v>
      </c>
      <c r="D4" s="33" t="s">
        <v>13</v>
      </c>
      <c r="E4" s="38">
        <v>7600</v>
      </c>
      <c r="F4" s="22">
        <v>33.299999999999997</v>
      </c>
      <c r="G4" s="23">
        <f t="shared" si="0"/>
        <v>0.43643512450851896</v>
      </c>
      <c r="H4" s="28">
        <v>43</v>
      </c>
      <c r="I4" s="29">
        <f t="shared" si="1"/>
        <v>0.56356487549148104</v>
      </c>
      <c r="J4" s="31">
        <v>76.3</v>
      </c>
      <c r="K4" s="2">
        <v>10</v>
      </c>
      <c r="L4" s="2">
        <v>38.9</v>
      </c>
      <c r="M4" s="24">
        <v>25</v>
      </c>
      <c r="N4" s="24"/>
      <c r="O4" s="26" t="e">
        <f t="shared" si="2"/>
        <v>#DIV/0!</v>
      </c>
      <c r="P4" s="2" t="s">
        <v>28</v>
      </c>
      <c r="Q4" s="2" t="s">
        <v>5</v>
      </c>
      <c r="R4" s="24" t="s">
        <v>35</v>
      </c>
      <c r="S4" s="2" t="s">
        <v>17</v>
      </c>
      <c r="T4" s="24">
        <v>57.82</v>
      </c>
      <c r="U4" s="24">
        <v>58.08</v>
      </c>
      <c r="V4" s="35">
        <v>3</v>
      </c>
      <c r="W4">
        <v>205.38</v>
      </c>
      <c r="X4">
        <v>4.1470000000000002</v>
      </c>
      <c r="Y4" s="2">
        <v>18</v>
      </c>
    </row>
    <row r="5" spans="1:25" x14ac:dyDescent="0.25">
      <c r="A5" s="9" t="s">
        <v>79</v>
      </c>
      <c r="B5" s="2" t="s">
        <v>80</v>
      </c>
      <c r="C5" s="24" t="s">
        <v>13</v>
      </c>
      <c r="D5" s="33" t="s">
        <v>15</v>
      </c>
      <c r="E5" s="38">
        <v>8210</v>
      </c>
      <c r="F5" s="22">
        <v>35.299999999999997</v>
      </c>
      <c r="G5" s="23">
        <f t="shared" si="0"/>
        <v>0.44235588972431078</v>
      </c>
      <c r="H5" s="28">
        <v>44.5</v>
      </c>
      <c r="I5" s="29">
        <f t="shared" si="1"/>
        <v>0.55764411027568928</v>
      </c>
      <c r="J5" s="31">
        <v>79.8</v>
      </c>
      <c r="K5" s="2">
        <v>15</v>
      </c>
      <c r="L5" s="2">
        <v>37.340000000000003</v>
      </c>
      <c r="M5" s="24">
        <v>23</v>
      </c>
      <c r="N5" s="24">
        <v>9</v>
      </c>
      <c r="O5" s="26">
        <f t="shared" si="2"/>
        <v>2.5555555555555554</v>
      </c>
      <c r="P5" s="2" t="s">
        <v>27</v>
      </c>
      <c r="Q5" s="2" t="s">
        <v>5</v>
      </c>
      <c r="R5" s="24" t="s">
        <v>35</v>
      </c>
      <c r="S5" s="2" t="s">
        <v>17</v>
      </c>
      <c r="T5" s="24">
        <v>56.85</v>
      </c>
      <c r="U5" s="24">
        <v>58.43</v>
      </c>
      <c r="V5" s="35">
        <v>4</v>
      </c>
      <c r="W5">
        <v>203.75</v>
      </c>
      <c r="X5">
        <v>4.1630000000000003</v>
      </c>
      <c r="Y5" s="2">
        <v>17</v>
      </c>
    </row>
    <row r="6" spans="1:25" x14ac:dyDescent="0.25">
      <c r="A6" s="9" t="s">
        <v>45</v>
      </c>
      <c r="B6" s="2" t="s">
        <v>80</v>
      </c>
      <c r="C6" s="24" t="s">
        <v>19</v>
      </c>
      <c r="D6" s="33" t="s">
        <v>40</v>
      </c>
      <c r="E6" s="38">
        <v>7165</v>
      </c>
      <c r="F6" s="22">
        <v>34</v>
      </c>
      <c r="G6" s="23">
        <f t="shared" si="0"/>
        <v>0.44098573281452663</v>
      </c>
      <c r="H6" s="28">
        <v>43.1</v>
      </c>
      <c r="I6" s="29">
        <f t="shared" si="1"/>
        <v>0.55901426718547342</v>
      </c>
      <c r="J6" s="31">
        <v>77.099999999999994</v>
      </c>
      <c r="K6" s="2">
        <v>15</v>
      </c>
      <c r="L6" s="2">
        <v>42.94</v>
      </c>
      <c r="M6" s="24" t="s">
        <v>8</v>
      </c>
      <c r="N6" s="24"/>
      <c r="O6" s="26" t="e">
        <f t="shared" si="2"/>
        <v>#VALUE!</v>
      </c>
      <c r="P6" s="2" t="s">
        <v>28</v>
      </c>
      <c r="Q6" s="2" t="s">
        <v>39</v>
      </c>
      <c r="R6" s="24" t="s">
        <v>35</v>
      </c>
      <c r="S6" s="2" t="s">
        <v>17</v>
      </c>
      <c r="T6" s="24">
        <v>56.94</v>
      </c>
      <c r="U6" s="24">
        <v>59.47</v>
      </c>
      <c r="V6" s="35">
        <v>5</v>
      </c>
      <c r="W6">
        <v>203.74</v>
      </c>
      <c r="X6">
        <v>4.1219999999999999</v>
      </c>
      <c r="Y6" s="2">
        <v>16</v>
      </c>
    </row>
    <row r="7" spans="1:25" x14ac:dyDescent="0.25">
      <c r="A7" s="9" t="s">
        <v>41</v>
      </c>
      <c r="B7" s="2" t="s">
        <v>80</v>
      </c>
      <c r="C7" s="24" t="s">
        <v>13</v>
      </c>
      <c r="D7" s="33" t="s">
        <v>14</v>
      </c>
      <c r="E7" s="38">
        <v>7630</v>
      </c>
      <c r="F7" s="22">
        <v>31.7</v>
      </c>
      <c r="G7" s="23">
        <f t="shared" si="0"/>
        <v>0.43966712898751736</v>
      </c>
      <c r="H7" s="28">
        <v>46.8</v>
      </c>
      <c r="I7" s="29">
        <f t="shared" si="1"/>
        <v>0.64909847434119283</v>
      </c>
      <c r="J7" s="31">
        <v>72.099999999999994</v>
      </c>
      <c r="K7" s="2">
        <v>18</v>
      </c>
      <c r="L7" s="2">
        <v>40.29</v>
      </c>
      <c r="M7" s="24">
        <v>25</v>
      </c>
      <c r="N7" s="24"/>
      <c r="O7" s="26" t="e">
        <f t="shared" si="2"/>
        <v>#DIV/0!</v>
      </c>
      <c r="P7" s="2" t="s">
        <v>27</v>
      </c>
      <c r="Q7" s="2" t="s">
        <v>5</v>
      </c>
      <c r="R7" s="24" t="s">
        <v>35</v>
      </c>
      <c r="S7" s="2" t="s">
        <v>17</v>
      </c>
      <c r="T7" s="24">
        <v>54.99</v>
      </c>
      <c r="U7" s="24">
        <v>57.23</v>
      </c>
      <c r="V7" s="35">
        <v>6</v>
      </c>
      <c r="W7">
        <v>201.37</v>
      </c>
      <c r="X7">
        <v>4.2320000000000002</v>
      </c>
      <c r="Y7" s="2">
        <v>15</v>
      </c>
    </row>
    <row r="8" spans="1:25" x14ac:dyDescent="0.25">
      <c r="A8" s="9" t="s">
        <v>54</v>
      </c>
      <c r="B8" s="2" t="s">
        <v>62</v>
      </c>
      <c r="C8" s="24" t="s">
        <v>13</v>
      </c>
      <c r="D8" s="33" t="s">
        <v>16</v>
      </c>
      <c r="E8" s="38">
        <v>7600</v>
      </c>
      <c r="F8" s="22">
        <v>31.4</v>
      </c>
      <c r="G8" s="23">
        <f t="shared" si="0"/>
        <v>0.44225352112676053</v>
      </c>
      <c r="H8" s="28">
        <v>39.6</v>
      </c>
      <c r="I8" s="29">
        <f t="shared" si="1"/>
        <v>0.55774647887323947</v>
      </c>
      <c r="J8" s="31">
        <v>71</v>
      </c>
      <c r="K8" s="2">
        <v>8</v>
      </c>
      <c r="L8" s="2">
        <v>36.89</v>
      </c>
      <c r="M8" s="24" t="s">
        <v>8</v>
      </c>
      <c r="N8" s="24" t="s">
        <v>58</v>
      </c>
      <c r="O8" s="24" t="e">
        <f t="shared" si="2"/>
        <v>#VALUE!</v>
      </c>
      <c r="P8" s="2" t="s">
        <v>28</v>
      </c>
      <c r="Q8" s="2" t="s">
        <v>5</v>
      </c>
      <c r="R8" s="24" t="s">
        <v>6</v>
      </c>
      <c r="S8" s="2" t="s">
        <v>17</v>
      </c>
      <c r="T8" s="24">
        <v>56.06</v>
      </c>
      <c r="U8" s="24">
        <v>59.92</v>
      </c>
      <c r="V8" s="35">
        <v>7</v>
      </c>
      <c r="W8">
        <v>201.23</v>
      </c>
      <c r="X8">
        <v>4.0350000000000001</v>
      </c>
      <c r="Y8" s="2">
        <v>14</v>
      </c>
    </row>
    <row r="9" spans="1:25" x14ac:dyDescent="0.25">
      <c r="A9" s="9" t="s">
        <v>44</v>
      </c>
      <c r="B9" s="2" t="s">
        <v>80</v>
      </c>
      <c r="C9" s="24" t="s">
        <v>19</v>
      </c>
      <c r="D9" s="33" t="s">
        <v>38</v>
      </c>
      <c r="E9" s="38">
        <v>7700</v>
      </c>
      <c r="F9" s="22">
        <v>38.4</v>
      </c>
      <c r="G9" s="23">
        <f t="shared" si="0"/>
        <v>0.49548387096774194</v>
      </c>
      <c r="H9" s="28">
        <v>39.1</v>
      </c>
      <c r="I9" s="29">
        <f t="shared" si="1"/>
        <v>0.50451612903225806</v>
      </c>
      <c r="J9" s="31">
        <v>77.5</v>
      </c>
      <c r="K9" s="2">
        <v>21</v>
      </c>
      <c r="L9" s="2">
        <v>42.86</v>
      </c>
      <c r="M9" s="24">
        <v>23</v>
      </c>
      <c r="N9" s="24">
        <v>9</v>
      </c>
      <c r="O9" s="26">
        <f t="shared" si="2"/>
        <v>2.5555555555555554</v>
      </c>
      <c r="P9" s="2" t="s">
        <v>28</v>
      </c>
      <c r="Q9" s="2" t="s">
        <v>39</v>
      </c>
      <c r="R9" s="24" t="s">
        <v>35</v>
      </c>
      <c r="S9" s="2" t="s">
        <v>17</v>
      </c>
      <c r="T9" s="24">
        <v>56.93</v>
      </c>
      <c r="U9" s="24">
        <v>57.95</v>
      </c>
      <c r="V9" s="35">
        <v>8</v>
      </c>
      <c r="W9">
        <v>200.35</v>
      </c>
      <c r="X9">
        <v>4.0650000000000004</v>
      </c>
      <c r="Y9" s="2">
        <v>13</v>
      </c>
    </row>
    <row r="10" spans="1:25" x14ac:dyDescent="0.25">
      <c r="A10" s="9" t="s">
        <v>78</v>
      </c>
      <c r="B10" s="2" t="s">
        <v>62</v>
      </c>
      <c r="C10" s="24" t="s">
        <v>19</v>
      </c>
      <c r="D10" s="33" t="s">
        <v>20</v>
      </c>
      <c r="E10" s="38">
        <v>6846</v>
      </c>
      <c r="F10" s="22">
        <v>32.799999999999997</v>
      </c>
      <c r="G10" s="23">
        <f t="shared" si="0"/>
        <v>0.43967828418230565</v>
      </c>
      <c r="H10" s="28">
        <v>41.8</v>
      </c>
      <c r="I10" s="29">
        <f t="shared" si="1"/>
        <v>0.56032171581769441</v>
      </c>
      <c r="J10" s="31">
        <v>74.599999999999994</v>
      </c>
      <c r="K10" s="2">
        <v>13</v>
      </c>
      <c r="L10" s="2">
        <v>43.36</v>
      </c>
      <c r="M10" s="24" t="s">
        <v>8</v>
      </c>
      <c r="N10" s="24" t="s">
        <v>58</v>
      </c>
      <c r="O10" s="24" t="e">
        <f t="shared" si="2"/>
        <v>#VALUE!</v>
      </c>
      <c r="P10" s="2" t="s">
        <v>6</v>
      </c>
      <c r="Q10" s="2" t="s">
        <v>5</v>
      </c>
      <c r="R10" s="24" t="s">
        <v>6</v>
      </c>
      <c r="S10" s="2" t="s">
        <v>6</v>
      </c>
      <c r="T10" s="24">
        <v>55.35</v>
      </c>
      <c r="U10" s="24">
        <v>57.48</v>
      </c>
      <c r="V10" s="35">
        <v>9</v>
      </c>
      <c r="W10">
        <v>196.23</v>
      </c>
      <c r="X10">
        <v>4.2830000000000004</v>
      </c>
      <c r="Y10" s="2">
        <v>12</v>
      </c>
    </row>
    <row r="11" spans="1:25" x14ac:dyDescent="0.25">
      <c r="A11" s="9" t="s">
        <v>50</v>
      </c>
      <c r="B11" s="2" t="s">
        <v>80</v>
      </c>
      <c r="C11" s="24" t="s">
        <v>21</v>
      </c>
      <c r="D11" s="33" t="s">
        <v>22</v>
      </c>
      <c r="E11" s="38">
        <v>6233</v>
      </c>
      <c r="F11" s="22">
        <v>28.8</v>
      </c>
      <c r="G11" s="23">
        <f t="shared" si="0"/>
        <v>0.40392706872370271</v>
      </c>
      <c r="H11" s="28">
        <v>42.5</v>
      </c>
      <c r="I11" s="29">
        <f t="shared" si="1"/>
        <v>0.59607293127629735</v>
      </c>
      <c r="J11" s="31">
        <v>71.3</v>
      </c>
      <c r="K11" s="2">
        <v>9</v>
      </c>
      <c r="L11" s="2">
        <v>41.75</v>
      </c>
      <c r="M11" s="24">
        <v>25</v>
      </c>
      <c r="N11" s="24">
        <v>9</v>
      </c>
      <c r="O11" s="26">
        <f t="shared" si="2"/>
        <v>2.7777777777777777</v>
      </c>
      <c r="P11" s="2" t="s">
        <v>28</v>
      </c>
      <c r="Q11" s="2" t="s">
        <v>5</v>
      </c>
      <c r="R11" s="24" t="s">
        <v>35</v>
      </c>
      <c r="S11" s="2" t="s">
        <v>17</v>
      </c>
      <c r="T11" s="24">
        <v>56.39</v>
      </c>
      <c r="U11" s="24">
        <v>57.15</v>
      </c>
      <c r="V11" s="35">
        <v>10</v>
      </c>
      <c r="W11">
        <v>194.71</v>
      </c>
      <c r="X11">
        <v>4.3810000000000002</v>
      </c>
      <c r="Y11" s="2">
        <v>11</v>
      </c>
    </row>
    <row r="12" spans="1:25" x14ac:dyDescent="0.25">
      <c r="A12" s="9" t="s">
        <v>52</v>
      </c>
      <c r="B12" s="2" t="s">
        <v>62</v>
      </c>
      <c r="C12" s="24" t="s">
        <v>19</v>
      </c>
      <c r="D12" s="33" t="s">
        <v>18</v>
      </c>
      <c r="E12" s="38">
        <v>7400</v>
      </c>
      <c r="F12" s="22">
        <v>33.1</v>
      </c>
      <c r="G12" s="23">
        <f t="shared" si="0"/>
        <v>0.41792929292929293</v>
      </c>
      <c r="H12" s="28">
        <v>46.1</v>
      </c>
      <c r="I12" s="29">
        <f t="shared" si="1"/>
        <v>0.58207070707070707</v>
      </c>
      <c r="J12" s="31">
        <v>79.2</v>
      </c>
      <c r="K12" s="2">
        <v>13</v>
      </c>
      <c r="L12" s="2">
        <v>43.25</v>
      </c>
      <c r="M12" s="24" t="s">
        <v>8</v>
      </c>
      <c r="N12" s="24" t="s">
        <v>58</v>
      </c>
      <c r="O12" s="24" t="e">
        <f t="shared" si="2"/>
        <v>#VALUE!</v>
      </c>
      <c r="P12" s="2" t="s">
        <v>28</v>
      </c>
      <c r="Q12" s="2" t="s">
        <v>51</v>
      </c>
      <c r="R12" s="24" t="s">
        <v>6</v>
      </c>
      <c r="S12" s="2" t="s">
        <v>17</v>
      </c>
      <c r="T12" s="24">
        <v>57.19</v>
      </c>
      <c r="U12" s="24">
        <v>58.31</v>
      </c>
      <c r="V12" s="35">
        <v>11</v>
      </c>
      <c r="W12">
        <v>194.12</v>
      </c>
      <c r="X12">
        <v>4.2990000000000004</v>
      </c>
      <c r="Y12" s="2">
        <v>10</v>
      </c>
    </row>
    <row r="13" spans="1:25" x14ac:dyDescent="0.25">
      <c r="A13" s="9" t="s">
        <v>56</v>
      </c>
      <c r="B13" s="2" t="s">
        <v>62</v>
      </c>
      <c r="C13" s="24" t="s">
        <v>13</v>
      </c>
      <c r="D13" s="33" t="s">
        <v>63</v>
      </c>
      <c r="E13" s="38">
        <v>7029</v>
      </c>
      <c r="F13" s="22">
        <v>23.7</v>
      </c>
      <c r="G13" s="23">
        <f t="shared" si="0"/>
        <v>0.35163204747774479</v>
      </c>
      <c r="H13" s="28">
        <v>43.7</v>
      </c>
      <c r="I13" s="29">
        <f t="shared" si="1"/>
        <v>0.64836795252225521</v>
      </c>
      <c r="J13" s="31">
        <f>H13+F13</f>
        <v>67.400000000000006</v>
      </c>
      <c r="K13" s="2">
        <v>14</v>
      </c>
      <c r="L13" s="2">
        <v>37.26</v>
      </c>
      <c r="M13" s="24" t="s">
        <v>8</v>
      </c>
      <c r="N13" s="24" t="s">
        <v>58</v>
      </c>
      <c r="O13" s="24" t="e">
        <f t="shared" si="2"/>
        <v>#VALUE!</v>
      </c>
      <c r="P13" s="2" t="s">
        <v>27</v>
      </c>
      <c r="Q13" s="2" t="s">
        <v>5</v>
      </c>
      <c r="R13" s="24" t="s">
        <v>6</v>
      </c>
      <c r="S13" s="2" t="s">
        <v>6</v>
      </c>
      <c r="T13" s="24">
        <v>55.88</v>
      </c>
      <c r="U13" s="26">
        <v>58.9</v>
      </c>
      <c r="V13" s="35">
        <v>12</v>
      </c>
      <c r="W13">
        <v>190.75</v>
      </c>
      <c r="X13">
        <v>4.423</v>
      </c>
      <c r="Y13" s="2">
        <v>9</v>
      </c>
    </row>
    <row r="14" spans="1:25" x14ac:dyDescent="0.25">
      <c r="A14" s="9" t="s">
        <v>53</v>
      </c>
      <c r="B14" s="2" t="s">
        <v>62</v>
      </c>
      <c r="C14" s="24" t="s">
        <v>21</v>
      </c>
      <c r="D14" s="33" t="s">
        <v>22</v>
      </c>
      <c r="E14" s="38">
        <v>7500</v>
      </c>
      <c r="F14" s="22">
        <v>24.8</v>
      </c>
      <c r="G14" s="23">
        <f t="shared" si="0"/>
        <v>0.33243967828418236</v>
      </c>
      <c r="H14" s="28">
        <v>49.8</v>
      </c>
      <c r="I14" s="29">
        <f t="shared" si="1"/>
        <v>0.66756032171581769</v>
      </c>
      <c r="J14" s="31">
        <v>74.599999999999994</v>
      </c>
      <c r="K14" s="2">
        <v>11</v>
      </c>
      <c r="L14" s="2">
        <v>41.46</v>
      </c>
      <c r="M14" s="24" t="s">
        <v>8</v>
      </c>
      <c r="N14" s="24" t="s">
        <v>58</v>
      </c>
      <c r="O14" s="24" t="e">
        <f t="shared" si="2"/>
        <v>#VALUE!</v>
      </c>
      <c r="P14" s="2" t="s">
        <v>27</v>
      </c>
      <c r="Q14" s="2" t="s">
        <v>5</v>
      </c>
      <c r="R14" s="24" t="s">
        <v>6</v>
      </c>
      <c r="S14" s="2" t="s">
        <v>17</v>
      </c>
      <c r="T14" s="26">
        <v>55.9</v>
      </c>
      <c r="U14" s="26">
        <v>59.2</v>
      </c>
      <c r="V14" s="35">
        <v>13</v>
      </c>
      <c r="W14">
        <v>188.03</v>
      </c>
      <c r="X14">
        <v>4.431</v>
      </c>
      <c r="Y14" s="2">
        <v>8</v>
      </c>
    </row>
  </sheetData>
  <sortState xmlns:xlrd2="http://schemas.microsoft.com/office/spreadsheetml/2017/richdata2" ref="A2:Y43">
    <sortCondition ref="V2:V43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Club</vt:lpstr>
      <vt:lpstr>Car Specs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2020-10-26T14:31:55Z</cp:lastPrinted>
  <dcterms:created xsi:type="dcterms:W3CDTF">2020-10-22T22:55:24Z</dcterms:created>
  <dcterms:modified xsi:type="dcterms:W3CDTF">2020-10-26T19:04:54Z</dcterms:modified>
</cp:coreProperties>
</file>